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9525"/>
  </bookViews>
  <sheets>
    <sheet name="ITB Cost Scoring" sheetId="5" r:id="rId1"/>
    <sheet name="RFP Cost Scoring" sheetId="9" r:id="rId2"/>
  </sheets>
  <definedNames>
    <definedName name="_xlnm.Print_Area" localSheetId="0">'ITB Cost Scoring'!$A$1:$G$9</definedName>
    <definedName name="_xlnm.Print_Area" localSheetId="1">'RFP Cost Scoring'!$A$1:$H$35</definedName>
  </definedNames>
  <calcPr calcId="145621"/>
</workbook>
</file>

<file path=xl/calcChain.xml><?xml version="1.0" encoding="utf-8"?>
<calcChain xmlns="http://schemas.openxmlformats.org/spreadsheetml/2006/main">
  <c r="E3" i="5" l="1"/>
  <c r="D3" i="5" l="1"/>
  <c r="D8" i="5" l="1"/>
  <c r="D9" i="5"/>
  <c r="D6" i="5"/>
  <c r="D7" i="5"/>
  <c r="H35" i="9" l="1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E35" i="9"/>
  <c r="E34" i="9"/>
  <c r="E33" i="9"/>
  <c r="G35" i="9"/>
  <c r="F35" i="9"/>
  <c r="D35" i="9"/>
  <c r="G34" i="9"/>
  <c r="F34" i="9"/>
  <c r="D34" i="9"/>
  <c r="G33" i="9"/>
  <c r="F33" i="9"/>
  <c r="D33" i="9"/>
  <c r="G32" i="9"/>
  <c r="F32" i="9"/>
  <c r="D32" i="9"/>
  <c r="G31" i="9"/>
  <c r="F31" i="9"/>
  <c r="D31" i="9"/>
  <c r="G30" i="9"/>
  <c r="F30" i="9"/>
  <c r="D30" i="9"/>
  <c r="G29" i="9"/>
  <c r="F29" i="9"/>
  <c r="D29" i="9"/>
  <c r="G28" i="9"/>
  <c r="F28" i="9"/>
  <c r="D28" i="9"/>
  <c r="G27" i="9"/>
  <c r="F27" i="9"/>
  <c r="D27" i="9"/>
  <c r="G26" i="9"/>
  <c r="F26" i="9"/>
  <c r="D26" i="9"/>
  <c r="G25" i="9"/>
  <c r="F25" i="9"/>
  <c r="D25" i="9"/>
  <c r="G24" i="9"/>
  <c r="F24" i="9"/>
  <c r="D24" i="9"/>
  <c r="G23" i="9"/>
  <c r="F23" i="9"/>
  <c r="D23" i="9"/>
  <c r="G22" i="9"/>
  <c r="F22" i="9"/>
  <c r="D22" i="9"/>
  <c r="G21" i="9"/>
  <c r="F21" i="9"/>
  <c r="D21" i="9"/>
  <c r="G20" i="9"/>
  <c r="F20" i="9"/>
  <c r="D20" i="9"/>
  <c r="G19" i="9"/>
  <c r="F19" i="9"/>
  <c r="D19" i="9"/>
  <c r="G18" i="9"/>
  <c r="F18" i="9"/>
  <c r="D18" i="9"/>
  <c r="G17" i="9"/>
  <c r="F17" i="9"/>
  <c r="D17" i="9"/>
  <c r="G16" i="9"/>
  <c r="F16" i="9"/>
  <c r="D16" i="9"/>
  <c r="G15" i="9"/>
  <c r="F15" i="9"/>
  <c r="D15" i="9"/>
  <c r="G14" i="9"/>
  <c r="F14" i="9"/>
  <c r="D14" i="9"/>
  <c r="G13" i="9"/>
  <c r="F13" i="9"/>
  <c r="D13" i="9"/>
  <c r="G12" i="9"/>
  <c r="F12" i="9"/>
  <c r="D12" i="9"/>
  <c r="G11" i="9"/>
  <c r="F11" i="9"/>
  <c r="D11" i="9"/>
  <c r="G10" i="9"/>
  <c r="F10" i="9"/>
  <c r="D10" i="9"/>
  <c r="G9" i="9"/>
  <c r="F9" i="9"/>
  <c r="D9" i="9"/>
  <c r="D8" i="9"/>
  <c r="D7" i="9"/>
  <c r="D6" i="9"/>
  <c r="F5" i="9"/>
  <c r="E3" i="9"/>
  <c r="F3" i="9" s="1"/>
  <c r="D3" i="9"/>
  <c r="I9" i="9" l="1"/>
  <c r="I13" i="9"/>
  <c r="I17" i="9"/>
  <c r="I21" i="9"/>
  <c r="I25" i="9"/>
  <c r="I29" i="9"/>
  <c r="I33" i="9"/>
  <c r="I10" i="9"/>
  <c r="I14" i="9"/>
  <c r="I18" i="9"/>
  <c r="I22" i="9"/>
  <c r="I26" i="9"/>
  <c r="I30" i="9"/>
  <c r="I34" i="9"/>
  <c r="I11" i="9"/>
  <c r="I15" i="9"/>
  <c r="I19" i="9"/>
  <c r="I23" i="9"/>
  <c r="I27" i="9"/>
  <c r="I31" i="9"/>
  <c r="I35" i="9"/>
  <c r="I12" i="9"/>
  <c r="I16" i="9"/>
  <c r="I20" i="9"/>
  <c r="I24" i="9"/>
  <c r="I28" i="9"/>
  <c r="I32" i="9"/>
  <c r="E29" i="9"/>
  <c r="E25" i="9"/>
  <c r="E21" i="9"/>
  <c r="E17" i="9"/>
  <c r="E13" i="9"/>
  <c r="E9" i="9"/>
  <c r="E32" i="9"/>
  <c r="E28" i="9"/>
  <c r="E24" i="9"/>
  <c r="E20" i="9"/>
  <c r="E16" i="9"/>
  <c r="E12" i="9"/>
  <c r="E8" i="9"/>
  <c r="E31" i="9"/>
  <c r="E27" i="9"/>
  <c r="E23" i="9"/>
  <c r="E19" i="9"/>
  <c r="E15" i="9"/>
  <c r="E11" i="9"/>
  <c r="E7" i="9"/>
  <c r="E30" i="9"/>
  <c r="E26" i="9"/>
  <c r="E22" i="9"/>
  <c r="E18" i="9"/>
  <c r="E14" i="9"/>
  <c r="E10" i="9"/>
  <c r="E6" i="9"/>
  <c r="F5" i="5"/>
  <c r="F6" i="9" l="1"/>
  <c r="I6" i="9" s="1"/>
  <c r="H6" i="9" s="1"/>
  <c r="F7" i="9"/>
  <c r="I7" i="9" s="1"/>
  <c r="H7" i="9" s="1"/>
  <c r="F8" i="9"/>
  <c r="I8" i="9" s="1"/>
  <c r="G8" i="9"/>
  <c r="F3" i="5"/>
  <c r="E9" i="5" l="1"/>
  <c r="E8" i="5"/>
  <c r="F8" i="5" s="1"/>
  <c r="E6" i="5"/>
  <c r="E7" i="5"/>
  <c r="H8" i="9"/>
  <c r="M5" i="9"/>
  <c r="F9" i="5" l="1"/>
  <c r="F6" i="5"/>
  <c r="G3" i="5" s="1"/>
  <c r="F7" i="5"/>
  <c r="M38" i="9"/>
  <c r="M37" i="9"/>
  <c r="M33" i="9"/>
  <c r="M29" i="9"/>
  <c r="M25" i="9"/>
  <c r="M21" i="9"/>
  <c r="M17" i="9"/>
  <c r="M13" i="9"/>
  <c r="M9" i="9"/>
  <c r="M36" i="9"/>
  <c r="M32" i="9"/>
  <c r="M28" i="9"/>
  <c r="M24" i="9"/>
  <c r="M20" i="9"/>
  <c r="M16" i="9"/>
  <c r="M12" i="9"/>
  <c r="M15" i="9"/>
  <c r="M26" i="9"/>
  <c r="M27" i="9"/>
  <c r="M22" i="9"/>
  <c r="M30" i="9"/>
  <c r="M19" i="9"/>
  <c r="M35" i="9"/>
  <c r="M34" i="9"/>
  <c r="M14" i="9"/>
  <c r="M23" i="9"/>
  <c r="M10" i="9"/>
  <c r="M11" i="9"/>
  <c r="M18" i="9"/>
  <c r="M31" i="9"/>
  <c r="M6" i="9"/>
  <c r="G3" i="9" s="1"/>
  <c r="M8" i="9"/>
  <c r="M7" i="9"/>
  <c r="G7" i="9" l="1"/>
  <c r="G6" i="9"/>
  <c r="M5" i="5"/>
  <c r="M11" i="5" s="1"/>
  <c r="M9" i="5" l="1"/>
  <c r="M6" i="5"/>
  <c r="M12" i="5"/>
  <c r="M8" i="5"/>
  <c r="M10" i="5"/>
  <c r="M7" i="5"/>
  <c r="G7" i="5" l="1"/>
  <c r="G8" i="5"/>
  <c r="G6" i="5"/>
</calcChain>
</file>

<file path=xl/sharedStrings.xml><?xml version="1.0" encoding="utf-8"?>
<sst xmlns="http://schemas.openxmlformats.org/spreadsheetml/2006/main" count="37" uniqueCount="25">
  <si>
    <t>SBE</t>
  </si>
  <si>
    <t>MACP</t>
  </si>
  <si>
    <t>Winning Bid</t>
  </si>
  <si>
    <t>Bids</t>
  </si>
  <si>
    <t>Participation Incentive</t>
  </si>
  <si>
    <t>Incentive Evaluation Amount</t>
  </si>
  <si>
    <t>Lowest Bid</t>
  </si>
  <si>
    <t>Incentive Calculator</t>
  </si>
  <si>
    <t>Status of Award</t>
  </si>
  <si>
    <t>Don't touch anything in Red Box!</t>
  </si>
  <si>
    <t>Offeror's Name</t>
  </si>
  <si>
    <t>Incentive Percentage</t>
  </si>
  <si>
    <t>Enter Solicitation Title &amp; Number Below</t>
  </si>
  <si>
    <t>Status of ITB Award</t>
  </si>
  <si>
    <t>Min.  SBE/SDV Participation</t>
  </si>
  <si>
    <t>Participation Requirement</t>
  </si>
  <si>
    <t>RFP Cost Points</t>
  </si>
  <si>
    <t>SBE Participation Incentive</t>
  </si>
  <si>
    <t>SBE Participation Requirement</t>
  </si>
  <si>
    <t>Golden Circle Ford Lincoln Mercury Suzuki</t>
  </si>
  <si>
    <t xml:space="preserve">Dodge of Columbia </t>
  </si>
  <si>
    <t xml:space="preserve">Non-responsive </t>
  </si>
  <si>
    <t xml:space="preserve">Town &amp; Country Ford - Nashville </t>
  </si>
  <si>
    <t>Ford of Murfreesboro</t>
  </si>
  <si>
    <t xml:space="preserve">RFQ# 832336 - Full Size, Front Wheel Drive, V6, Certified Police Pursuit Vehicle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</si>
</sst>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0">
    <xf numFmtId="0" fontId="0" fillId="0" borderId="0" xfId="0"/>
    <xf numFmtId="10" fontId="2" fillId="4" borderId="1" xfId="0" applyNumberFormat="1" applyFont="1" applyFill="1" applyBorder="1" applyAlignment="1" applyProtection="1">
      <alignment horizontal="center"/>
      <protection hidden="1"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164" fontId="0" fillId="4" borderId="1" xfId="0" applyNumberFormat="1" applyFill="1" applyBorder="1" applyProtection="1">
      <protection hidden="1"/>
    </xf>
    <xf numFmtId="164" fontId="7" fillId="4" borderId="0" xfId="0" applyNumberFormat="1" applyFont="1" applyFill="1" applyBorder="1" applyProtection="1">
      <protection hidden="1"/>
    </xf>
    <xf numFmtId="0" fontId="0" fillId="4" borderId="0" xfId="0" applyFill="1" applyProtection="1">
      <protection hidden="1"/>
    </xf>
    <xf numFmtId="164" fontId="3" fillId="4" borderId="1" xfId="0" applyNumberFormat="1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Protection="1">
      <protection hidden="1"/>
    </xf>
    <xf numFmtId="4" fontId="7" fillId="4" borderId="0" xfId="0" applyNumberFormat="1" applyFont="1" applyFill="1" applyBorder="1" applyProtection="1">
      <protection hidden="1"/>
    </xf>
    <xf numFmtId="3" fontId="0" fillId="4" borderId="0" xfId="0" applyNumberFormat="1" applyFill="1" applyProtection="1">
      <protection hidden="1"/>
    </xf>
    <xf numFmtId="0" fontId="7" fillId="4" borderId="0" xfId="0" applyFont="1" applyFill="1" applyProtection="1">
      <protection hidden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0" fontId="3" fillId="0" borderId="2" xfId="0" applyNumberFormat="1" applyFont="1" applyBorder="1" applyAlignment="1" applyProtection="1">
      <alignment horizontal="center" vertical="center"/>
      <protection locked="0"/>
    </xf>
    <xf numFmtId="164" fontId="8" fillId="4" borderId="0" xfId="0" quotePrefix="1" applyNumberFormat="1" applyFont="1" applyFill="1" applyProtection="1">
      <protection hidden="1"/>
    </xf>
    <xf numFmtId="3" fontId="0" fillId="4" borderId="0" xfId="0" quotePrefix="1" applyNumberFormat="1" applyFill="1" applyProtection="1">
      <protection hidden="1"/>
    </xf>
    <xf numFmtId="165" fontId="3" fillId="3" borderId="1" xfId="1" applyNumberFormat="1" applyFont="1" applyFill="1" applyBorder="1" applyProtection="1">
      <protection locked="0"/>
    </xf>
    <xf numFmtId="0" fontId="6" fillId="2" borderId="4" xfId="0" applyFont="1" applyFill="1" applyBorder="1"/>
    <xf numFmtId="0" fontId="0" fillId="2" borderId="3" xfId="0" applyFill="1" applyBorder="1"/>
    <xf numFmtId="0" fontId="0" fillId="2" borderId="3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4" fillId="3" borderId="6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 wrapText="1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wrapText="1"/>
      <protection hidden="1"/>
    </xf>
    <xf numFmtId="0" fontId="5" fillId="2" borderId="8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10" fontId="5" fillId="2" borderId="0" xfId="0" applyNumberFormat="1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4" fontId="0" fillId="4" borderId="1" xfId="0" applyNumberFormat="1" applyFill="1" applyBorder="1" applyAlignment="1" applyProtection="1">
      <protection hidden="1"/>
    </xf>
    <xf numFmtId="0" fontId="1" fillId="2" borderId="5" xfId="0" applyFont="1" applyFill="1" applyBorder="1" applyAlignment="1" applyProtection="1">
      <alignment horizontal="center" wrapText="1"/>
      <protection hidden="1"/>
    </xf>
    <xf numFmtId="166" fontId="7" fillId="4" borderId="0" xfId="0" applyNumberFormat="1" applyFont="1" applyFill="1" applyProtection="1">
      <protection hidden="1"/>
    </xf>
    <xf numFmtId="0" fontId="0" fillId="2" borderId="7" xfId="0" applyFill="1" applyBorder="1" applyProtection="1">
      <protection hidden="1"/>
    </xf>
    <xf numFmtId="2" fontId="2" fillId="4" borderId="1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8" fillId="4" borderId="0" xfId="0" applyFont="1" applyFill="1" applyAlignment="1" applyProtection="1">
      <alignment horizont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130" zoomScaleNormal="130" workbookViewId="0">
      <selection activeCell="A2" sqref="A2"/>
    </sheetView>
  </sheetViews>
  <sheetFormatPr defaultRowHeight="15" x14ac:dyDescent="0.25"/>
  <cols>
    <col min="1" max="1" width="36.42578125" customWidth="1"/>
    <col min="2" max="3" width="14.7109375" customWidth="1"/>
    <col min="4" max="4" width="15.28515625" customWidth="1"/>
    <col min="5" max="6" width="14.7109375" customWidth="1"/>
    <col min="7" max="7" width="16.140625" customWidth="1"/>
    <col min="8" max="8" width="11.7109375" customWidth="1"/>
    <col min="9" max="9" width="11.28515625" customWidth="1"/>
    <col min="10" max="10" width="13.140625" customWidth="1"/>
    <col min="11" max="11" width="10.85546875" bestFit="1" customWidth="1"/>
    <col min="12" max="12" width="13.28515625" customWidth="1"/>
    <col min="13" max="13" width="10.85546875" bestFit="1" customWidth="1"/>
    <col min="15" max="15" width="12" customWidth="1"/>
  </cols>
  <sheetData>
    <row r="1" spans="1:15" ht="15.75" thickBot="1" x14ac:dyDescent="0.3">
      <c r="A1" s="17" t="s">
        <v>12</v>
      </c>
      <c r="B1" s="18"/>
      <c r="C1" s="18"/>
      <c r="D1" s="18"/>
      <c r="E1" s="19"/>
      <c r="F1" s="19"/>
      <c r="G1" s="20"/>
      <c r="H1" s="5"/>
      <c r="I1" s="9"/>
      <c r="J1" s="9"/>
      <c r="K1" s="9"/>
      <c r="L1" s="9"/>
      <c r="M1" s="10"/>
      <c r="N1" s="10"/>
      <c r="O1" s="10"/>
    </row>
    <row r="2" spans="1:15" ht="46.5" thickTop="1" thickBot="1" x14ac:dyDescent="0.3">
      <c r="A2" s="38" t="s">
        <v>24</v>
      </c>
      <c r="B2" s="22" t="s">
        <v>14</v>
      </c>
      <c r="C2" s="22" t="s">
        <v>11</v>
      </c>
      <c r="D2" s="23" t="s">
        <v>7</v>
      </c>
      <c r="E2" s="23" t="s">
        <v>6</v>
      </c>
      <c r="F2" s="24" t="s">
        <v>1</v>
      </c>
      <c r="G2" s="25" t="s">
        <v>2</v>
      </c>
      <c r="H2" s="5"/>
      <c r="I2" s="9"/>
      <c r="J2" s="9"/>
      <c r="K2" s="9"/>
      <c r="L2" s="15"/>
      <c r="M2" s="10"/>
      <c r="N2" s="10"/>
      <c r="O2" s="10"/>
    </row>
    <row r="3" spans="1:15" ht="16.5" thickTop="1" thickBot="1" x14ac:dyDescent="0.3">
      <c r="A3" s="21"/>
      <c r="B3" s="16"/>
      <c r="C3" s="13">
        <v>0</v>
      </c>
      <c r="D3" s="1">
        <f>1-C3</f>
        <v>1</v>
      </c>
      <c r="E3" s="2">
        <f>SMALL(B6:B8,1)</f>
        <v>26637080</v>
      </c>
      <c r="F3" s="2">
        <f>E3*(C3+1)</f>
        <v>26637080</v>
      </c>
      <c r="G3" s="6">
        <f>F6</f>
        <v>26637080</v>
      </c>
      <c r="H3" s="5"/>
      <c r="I3" s="9"/>
      <c r="J3" s="9"/>
      <c r="K3" s="9"/>
      <c r="L3" s="9"/>
      <c r="M3" s="10"/>
      <c r="N3" s="10"/>
      <c r="O3" s="10"/>
    </row>
    <row r="4" spans="1:15" ht="45.75" thickTop="1" x14ac:dyDescent="0.25">
      <c r="A4" s="26" t="s">
        <v>10</v>
      </c>
      <c r="B4" s="24" t="s">
        <v>3</v>
      </c>
      <c r="C4" s="24" t="s">
        <v>0</v>
      </c>
      <c r="D4" s="23" t="s">
        <v>15</v>
      </c>
      <c r="E4" s="23" t="s">
        <v>4</v>
      </c>
      <c r="F4" s="23" t="s">
        <v>5</v>
      </c>
      <c r="G4" s="27" t="s">
        <v>13</v>
      </c>
      <c r="H4" s="5"/>
      <c r="I4" s="9"/>
      <c r="J4" s="9"/>
      <c r="K4" s="9"/>
      <c r="L4" s="9"/>
      <c r="M4" s="39" t="s">
        <v>9</v>
      </c>
      <c r="N4" s="39"/>
      <c r="O4" s="39"/>
    </row>
    <row r="5" spans="1:15" x14ac:dyDescent="0.25">
      <c r="A5" s="28"/>
      <c r="B5" s="29"/>
      <c r="C5" s="29"/>
      <c r="D5" s="29"/>
      <c r="E5" s="29"/>
      <c r="F5" s="30">
        <f>1-C3</f>
        <v>1</v>
      </c>
      <c r="G5" s="31"/>
      <c r="H5" s="5"/>
      <c r="I5" s="9"/>
      <c r="J5" s="9"/>
      <c r="K5" s="9"/>
      <c r="L5" s="9"/>
      <c r="M5" s="14">
        <f>SMALL(F6:F12,1)</f>
        <v>25875025</v>
      </c>
      <c r="N5" s="10"/>
      <c r="O5" s="10"/>
    </row>
    <row r="6" spans="1:15" x14ac:dyDescent="0.25">
      <c r="A6" s="11" t="s">
        <v>19</v>
      </c>
      <c r="B6" s="12">
        <v>26637080</v>
      </c>
      <c r="C6" s="12">
        <v>0</v>
      </c>
      <c r="D6" s="3">
        <f t="shared" ref="D6:D9" si="0">+B6*B$3</f>
        <v>0</v>
      </c>
      <c r="E6" s="3">
        <f t="shared" ref="E6:E9" si="1">IF(B6&gt;F$3, -0.01, (C6*$D$3))</f>
        <v>0</v>
      </c>
      <c r="F6" s="3">
        <f>IF(B6&gt;1, (B6-E6), MAX(B$6:B$12))</f>
        <v>26637080</v>
      </c>
      <c r="G6" s="32" t="str">
        <f t="shared" ref="G6:G8" si="2">IF(C6&gt;=(B6*B$3),IF(B6=0," ",(+IF(E6&lt;0,"Exceeds MACP",IF(B6=G$3,(IF(F6=$M$5,"Awarded","Evaluated")),"Evaluated")))),"Min. SBE not met")</f>
        <v>Evaluated</v>
      </c>
      <c r="H6" s="5"/>
      <c r="I6" s="9"/>
      <c r="J6" s="9"/>
      <c r="K6" s="9"/>
      <c r="L6" s="9"/>
      <c r="M6" s="10">
        <f t="shared" ref="M6:M12" si="3">+IF(F6=M$5,B6,0)</f>
        <v>0</v>
      </c>
      <c r="N6" s="10"/>
      <c r="O6" s="10"/>
    </row>
    <row r="7" spans="1:15" x14ac:dyDescent="0.25">
      <c r="A7" s="11" t="s">
        <v>23</v>
      </c>
      <c r="B7" s="12">
        <v>29256863.989999998</v>
      </c>
      <c r="C7" s="12">
        <v>0</v>
      </c>
      <c r="D7" s="3">
        <f t="shared" si="0"/>
        <v>0</v>
      </c>
      <c r="E7" s="3">
        <f t="shared" si="1"/>
        <v>-0.01</v>
      </c>
      <c r="F7" s="3">
        <f>IF(B7&gt;1, (B7-E7), MAX(B$6:B$12))</f>
        <v>29256864</v>
      </c>
      <c r="G7" s="32" t="str">
        <f t="shared" si="2"/>
        <v>Exceeds MACP</v>
      </c>
      <c r="H7" s="5"/>
      <c r="I7" s="9"/>
      <c r="J7" s="9"/>
      <c r="K7" s="9"/>
      <c r="L7" s="9"/>
      <c r="M7" s="10">
        <f t="shared" si="3"/>
        <v>0</v>
      </c>
      <c r="N7" s="10"/>
      <c r="O7" s="10"/>
    </row>
    <row r="8" spans="1:15" x14ac:dyDescent="0.25">
      <c r="A8" s="11" t="s">
        <v>22</v>
      </c>
      <c r="B8" s="12">
        <v>29416158.460000001</v>
      </c>
      <c r="C8" s="12">
        <v>0</v>
      </c>
      <c r="D8" s="3">
        <f t="shared" si="0"/>
        <v>0</v>
      </c>
      <c r="E8" s="3">
        <f t="shared" si="1"/>
        <v>-0.01</v>
      </c>
      <c r="F8" s="3">
        <f>IF(B8&gt;1, (B8-E8), MAX(B$6:B$12))</f>
        <v>29416158.470000003</v>
      </c>
      <c r="G8" s="32" t="str">
        <f t="shared" si="2"/>
        <v>Exceeds MACP</v>
      </c>
      <c r="H8" s="5"/>
      <c r="I8" s="9"/>
      <c r="J8" s="9"/>
      <c r="K8" s="9"/>
      <c r="L8" s="9"/>
      <c r="M8" s="10">
        <f t="shared" si="3"/>
        <v>0</v>
      </c>
      <c r="N8" s="10"/>
      <c r="O8" s="10"/>
    </row>
    <row r="9" spans="1:15" x14ac:dyDescent="0.25">
      <c r="A9" s="11" t="s">
        <v>20</v>
      </c>
      <c r="B9" s="12">
        <v>25875025</v>
      </c>
      <c r="C9" s="12">
        <v>0</v>
      </c>
      <c r="D9" s="3">
        <f t="shared" si="0"/>
        <v>0</v>
      </c>
      <c r="E9" s="3">
        <f t="shared" si="1"/>
        <v>0</v>
      </c>
      <c r="F9" s="3">
        <f>IF(B9&gt;1, (B9-E9), MAX(B$6:B$12))</f>
        <v>25875025</v>
      </c>
      <c r="G9" s="32" t="s">
        <v>21</v>
      </c>
      <c r="H9" s="5"/>
      <c r="I9" s="9"/>
      <c r="J9" s="9"/>
      <c r="K9" s="9"/>
      <c r="L9" s="9"/>
      <c r="M9" s="10">
        <f t="shared" si="3"/>
        <v>25875025</v>
      </c>
      <c r="N9" s="10"/>
      <c r="O9" s="10"/>
    </row>
    <row r="10" spans="1:15" x14ac:dyDescent="0.25">
      <c r="A10" s="7"/>
      <c r="B10" s="4"/>
      <c r="C10" s="4"/>
      <c r="D10" s="4"/>
      <c r="E10" s="4"/>
      <c r="F10" s="4"/>
      <c r="G10" s="8"/>
      <c r="H10" s="5"/>
      <c r="I10" s="5"/>
      <c r="J10" s="5"/>
      <c r="K10" s="5"/>
      <c r="L10" s="5"/>
      <c r="M10" s="10">
        <f t="shared" si="3"/>
        <v>0</v>
      </c>
      <c r="N10" s="10"/>
      <c r="O10" s="10"/>
    </row>
    <row r="11" spans="1:15" x14ac:dyDescent="0.25">
      <c r="A11" s="7"/>
      <c r="B11" s="4"/>
      <c r="C11" s="4"/>
      <c r="D11" s="4"/>
      <c r="E11" s="4"/>
      <c r="F11" s="4"/>
      <c r="G11" s="8"/>
      <c r="H11" s="5"/>
      <c r="I11" s="5"/>
      <c r="J11" s="5"/>
      <c r="K11" s="5"/>
      <c r="L11" s="5"/>
      <c r="M11" s="10">
        <f t="shared" si="3"/>
        <v>0</v>
      </c>
      <c r="N11" s="10"/>
      <c r="O11" s="10"/>
    </row>
    <row r="12" spans="1:15" x14ac:dyDescent="0.25">
      <c r="A12" s="7"/>
      <c r="B12" s="4"/>
      <c r="C12" s="4"/>
      <c r="D12" s="4"/>
      <c r="E12" s="4"/>
      <c r="F12" s="4"/>
      <c r="G12" s="8"/>
      <c r="H12" s="5"/>
      <c r="I12" s="5"/>
      <c r="J12" s="5"/>
      <c r="K12" s="5"/>
      <c r="L12" s="5"/>
      <c r="M12" s="10">
        <f t="shared" si="3"/>
        <v>0</v>
      </c>
      <c r="N12" s="10"/>
      <c r="O12" s="10"/>
    </row>
    <row r="13" spans="1: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</sheetData>
  <mergeCells count="1">
    <mergeCell ref="M4:O4"/>
  </mergeCells>
  <pageMargins left="0.25" right="0.25" top="0.75" bottom="0.75" header="0.3" footer="0.3"/>
  <pageSetup scale="84" orientation="portrait" horizontalDpi="4294967293" verticalDpi="4294967293" r:id="rId1"/>
  <ignoredErrors>
    <ignoredError sqref="F8 E6:E9" evalError="1"/>
    <ignoredError sqref="D6:D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="130" zoomScaleNormal="130" workbookViewId="0">
      <selection activeCell="A2" sqref="A2"/>
    </sheetView>
  </sheetViews>
  <sheetFormatPr defaultRowHeight="15" x14ac:dyDescent="0.25"/>
  <cols>
    <col min="1" max="1" width="30.140625" customWidth="1"/>
    <col min="2" max="3" width="14.7109375" customWidth="1"/>
    <col min="4" max="4" width="15.28515625" customWidth="1"/>
    <col min="5" max="6" width="14.7109375" customWidth="1"/>
    <col min="7" max="7" width="16.140625" customWidth="1"/>
    <col min="8" max="8" width="11.7109375" customWidth="1"/>
    <col min="9" max="9" width="11.28515625" customWidth="1"/>
    <col min="10" max="10" width="13.140625" customWidth="1"/>
    <col min="11" max="11" width="10.85546875" bestFit="1" customWidth="1"/>
    <col min="12" max="12" width="13.28515625" customWidth="1"/>
    <col min="13" max="13" width="10.85546875" bestFit="1" customWidth="1"/>
    <col min="15" max="15" width="12" customWidth="1"/>
  </cols>
  <sheetData>
    <row r="1" spans="1:15" ht="15.75" thickBot="1" x14ac:dyDescent="0.3">
      <c r="A1" s="17" t="s">
        <v>12</v>
      </c>
      <c r="B1" s="18"/>
      <c r="C1" s="18"/>
      <c r="D1" s="18"/>
      <c r="E1" s="19"/>
      <c r="F1" s="19"/>
      <c r="G1" s="19"/>
      <c r="H1" s="20"/>
      <c r="I1" s="9"/>
      <c r="J1" s="9"/>
      <c r="K1" s="9"/>
      <c r="L1" s="9"/>
      <c r="M1" s="10"/>
      <c r="N1" s="10"/>
      <c r="O1" s="10"/>
    </row>
    <row r="2" spans="1:15" ht="31.5" thickTop="1" thickBot="1" x14ac:dyDescent="0.3">
      <c r="A2" s="21"/>
      <c r="B2" s="22" t="s">
        <v>14</v>
      </c>
      <c r="C2" s="22" t="s">
        <v>11</v>
      </c>
      <c r="D2" s="23" t="s">
        <v>7</v>
      </c>
      <c r="E2" s="23" t="s">
        <v>6</v>
      </c>
      <c r="F2" s="24" t="s">
        <v>1</v>
      </c>
      <c r="G2" s="23" t="s">
        <v>2</v>
      </c>
      <c r="H2" s="35"/>
      <c r="I2" s="9"/>
      <c r="J2" s="9"/>
      <c r="K2" s="9"/>
      <c r="L2" s="15"/>
      <c r="M2" s="10"/>
      <c r="N2" s="10"/>
      <c r="O2" s="10"/>
    </row>
    <row r="3" spans="1:15" ht="16.5" thickTop="1" thickBot="1" x14ac:dyDescent="0.3">
      <c r="A3" s="21"/>
      <c r="B3" s="16"/>
      <c r="C3" s="13"/>
      <c r="D3" s="1">
        <f>1-C3</f>
        <v>1</v>
      </c>
      <c r="E3" s="2" t="e">
        <f>SMALL(B6:B38,1)</f>
        <v>#NUM!</v>
      </c>
      <c r="F3" s="2" t="e">
        <f>E3*(C3+1)</f>
        <v>#NUM!</v>
      </c>
      <c r="G3" s="6">
        <f>MAX(M6:M38)</f>
        <v>0</v>
      </c>
      <c r="H3" s="37"/>
      <c r="I3" s="9"/>
      <c r="J3" s="9"/>
      <c r="K3" s="9"/>
      <c r="L3" s="9"/>
      <c r="M3" s="10"/>
      <c r="N3" s="10"/>
      <c r="O3" s="10"/>
    </row>
    <row r="4" spans="1:15" ht="45.75" thickTop="1" x14ac:dyDescent="0.25">
      <c r="A4" s="26" t="s">
        <v>10</v>
      </c>
      <c r="B4" s="24" t="s">
        <v>3</v>
      </c>
      <c r="C4" s="24" t="s">
        <v>0</v>
      </c>
      <c r="D4" s="23" t="s">
        <v>18</v>
      </c>
      <c r="E4" s="23" t="s">
        <v>17</v>
      </c>
      <c r="F4" s="23" t="s">
        <v>5</v>
      </c>
      <c r="G4" s="33" t="s">
        <v>8</v>
      </c>
      <c r="H4" s="33" t="s">
        <v>16</v>
      </c>
      <c r="I4" s="9"/>
      <c r="J4" s="9"/>
      <c r="K4" s="9"/>
      <c r="L4" s="9"/>
      <c r="M4" s="39" t="s">
        <v>9</v>
      </c>
      <c r="N4" s="39"/>
      <c r="O4" s="39"/>
    </row>
    <row r="5" spans="1:15" x14ac:dyDescent="0.25">
      <c r="A5" s="28"/>
      <c r="B5" s="29"/>
      <c r="C5" s="29"/>
      <c r="D5" s="29"/>
      <c r="E5" s="29"/>
      <c r="F5" s="30">
        <f>1-C3</f>
        <v>1</v>
      </c>
      <c r="G5" s="31"/>
      <c r="H5" s="31"/>
      <c r="I5" s="9"/>
      <c r="J5" s="9"/>
      <c r="K5" s="9"/>
      <c r="L5" s="9"/>
      <c r="M5" s="14">
        <f>SMALL(F6:F38,1)</f>
        <v>0</v>
      </c>
      <c r="N5" s="10"/>
      <c r="O5" s="10"/>
    </row>
    <row r="6" spans="1:15" x14ac:dyDescent="0.25">
      <c r="A6" s="11"/>
      <c r="B6" s="12"/>
      <c r="C6" s="12"/>
      <c r="D6" s="3">
        <f t="shared" ref="D6:D35" si="0">+B6*B$3</f>
        <v>0</v>
      </c>
      <c r="E6" s="3" t="e">
        <f t="shared" ref="E6:E32" si="1">IF(B6&gt;F$3, -0.01, (C6*$D$3))</f>
        <v>#NUM!</v>
      </c>
      <c r="F6" s="3">
        <f>IF(B6&gt;1, (B6-E6), MAX(B$6:B$38))</f>
        <v>0</v>
      </c>
      <c r="G6" s="32" t="str">
        <f t="shared" ref="G6:G35" si="2">IF(C6&gt;=(B6*B$3),IF(B6=0," ",(+IF(E6&lt;0,"Exceeds MACP",IF(B6=G$3,(IF(F6=$M$5,"Awarded","Evaluated")),"Evaluated")))),"Min. SBE not met")</f>
        <v xml:space="preserve"> </v>
      </c>
      <c r="H6" s="36" t="e">
        <f>+I6/I6*H$3</f>
        <v>#NUM!</v>
      </c>
      <c r="I6" s="34" t="e">
        <f t="shared" ref="I6:I35" si="3">+E$3/F6</f>
        <v>#NUM!</v>
      </c>
      <c r="J6" s="9"/>
      <c r="K6" s="9"/>
      <c r="L6" s="9"/>
      <c r="M6" s="10">
        <f t="shared" ref="M6:M38" si="4">+IF(F6=M$5,B6,0)</f>
        <v>0</v>
      </c>
      <c r="N6" s="10"/>
      <c r="O6" s="10"/>
    </row>
    <row r="7" spans="1:15" x14ac:dyDescent="0.25">
      <c r="A7" s="11"/>
      <c r="B7" s="12"/>
      <c r="C7" s="12"/>
      <c r="D7" s="3">
        <f t="shared" si="0"/>
        <v>0</v>
      </c>
      <c r="E7" s="3" t="e">
        <f t="shared" si="1"/>
        <v>#NUM!</v>
      </c>
      <c r="F7" s="3">
        <f t="shared" ref="F7:F35" si="5">IF(B7&gt;1, (B7-E7), MAX(B$6:B$38))</f>
        <v>0</v>
      </c>
      <c r="G7" s="32" t="str">
        <f t="shared" si="2"/>
        <v xml:space="preserve"> </v>
      </c>
      <c r="H7" s="36" t="e">
        <f>+I7/I6*H$3</f>
        <v>#NUM!</v>
      </c>
      <c r="I7" s="34" t="e">
        <f t="shared" si="3"/>
        <v>#NUM!</v>
      </c>
      <c r="J7" s="9"/>
      <c r="K7" s="9"/>
      <c r="L7" s="9"/>
      <c r="M7" s="10">
        <f t="shared" si="4"/>
        <v>0</v>
      </c>
      <c r="N7" s="10"/>
      <c r="O7" s="10"/>
    </row>
    <row r="8" spans="1:15" x14ac:dyDescent="0.25">
      <c r="A8" s="11"/>
      <c r="B8" s="12"/>
      <c r="C8" s="12"/>
      <c r="D8" s="3">
        <f t="shared" si="0"/>
        <v>0</v>
      </c>
      <c r="E8" s="3" t="e">
        <f t="shared" si="1"/>
        <v>#NUM!</v>
      </c>
      <c r="F8" s="3">
        <f t="shared" si="5"/>
        <v>0</v>
      </c>
      <c r="G8" s="32" t="str">
        <f t="shared" si="2"/>
        <v xml:space="preserve"> </v>
      </c>
      <c r="H8" s="36" t="e">
        <f>+I8/I7*H$3</f>
        <v>#NUM!</v>
      </c>
      <c r="I8" s="34" t="e">
        <f t="shared" si="3"/>
        <v>#NUM!</v>
      </c>
      <c r="J8" s="9"/>
      <c r="K8" s="9"/>
      <c r="L8" s="9"/>
      <c r="M8" s="10">
        <f t="shared" si="4"/>
        <v>0</v>
      </c>
      <c r="N8" s="10"/>
      <c r="O8" s="10"/>
    </row>
    <row r="9" spans="1:15" x14ac:dyDescent="0.25">
      <c r="A9" s="11"/>
      <c r="B9" s="12"/>
      <c r="C9" s="12"/>
      <c r="D9" s="3">
        <f t="shared" si="0"/>
        <v>0</v>
      </c>
      <c r="E9" s="3" t="e">
        <f t="shared" si="1"/>
        <v>#NUM!</v>
      </c>
      <c r="F9" s="3">
        <f t="shared" si="5"/>
        <v>0</v>
      </c>
      <c r="G9" s="32" t="str">
        <f t="shared" si="2"/>
        <v xml:space="preserve"> </v>
      </c>
      <c r="H9" s="36" t="e">
        <f t="shared" ref="H9:H35" si="6">+I9/I8*H$3</f>
        <v>#NUM!</v>
      </c>
      <c r="I9" s="34" t="e">
        <f t="shared" si="3"/>
        <v>#NUM!</v>
      </c>
      <c r="J9" s="9"/>
      <c r="K9" s="9"/>
      <c r="L9" s="9"/>
      <c r="M9" s="10">
        <f t="shared" si="4"/>
        <v>0</v>
      </c>
      <c r="N9" s="10"/>
      <c r="O9" s="10"/>
    </row>
    <row r="10" spans="1:15" x14ac:dyDescent="0.25">
      <c r="A10" s="11"/>
      <c r="B10" s="12"/>
      <c r="C10" s="12"/>
      <c r="D10" s="3">
        <f t="shared" si="0"/>
        <v>0</v>
      </c>
      <c r="E10" s="3" t="e">
        <f t="shared" si="1"/>
        <v>#NUM!</v>
      </c>
      <c r="F10" s="3">
        <f t="shared" si="5"/>
        <v>0</v>
      </c>
      <c r="G10" s="32" t="str">
        <f t="shared" si="2"/>
        <v xml:space="preserve"> </v>
      </c>
      <c r="H10" s="36" t="e">
        <f t="shared" si="6"/>
        <v>#NUM!</v>
      </c>
      <c r="I10" s="34" t="e">
        <f t="shared" si="3"/>
        <v>#NUM!</v>
      </c>
      <c r="J10" s="9"/>
      <c r="K10" s="9"/>
      <c r="L10" s="9"/>
      <c r="M10" s="10">
        <f t="shared" si="4"/>
        <v>0</v>
      </c>
      <c r="N10" s="10"/>
      <c r="O10" s="10"/>
    </row>
    <row r="11" spans="1:15" x14ac:dyDescent="0.25">
      <c r="A11" s="11"/>
      <c r="B11" s="12"/>
      <c r="C11" s="12"/>
      <c r="D11" s="3">
        <f t="shared" si="0"/>
        <v>0</v>
      </c>
      <c r="E11" s="3" t="e">
        <f t="shared" si="1"/>
        <v>#NUM!</v>
      </c>
      <c r="F11" s="3">
        <f t="shared" si="5"/>
        <v>0</v>
      </c>
      <c r="G11" s="32" t="str">
        <f t="shared" si="2"/>
        <v xml:space="preserve"> </v>
      </c>
      <c r="H11" s="36" t="e">
        <f t="shared" si="6"/>
        <v>#NUM!</v>
      </c>
      <c r="I11" s="34" t="e">
        <f t="shared" si="3"/>
        <v>#NUM!</v>
      </c>
      <c r="J11" s="5"/>
      <c r="K11" s="5"/>
      <c r="L11" s="5"/>
      <c r="M11" s="10">
        <f t="shared" si="4"/>
        <v>0</v>
      </c>
      <c r="N11" s="10"/>
      <c r="O11" s="10"/>
    </row>
    <row r="12" spans="1:15" x14ac:dyDescent="0.25">
      <c r="A12" s="11"/>
      <c r="B12" s="12"/>
      <c r="C12" s="12"/>
      <c r="D12" s="3">
        <f t="shared" si="0"/>
        <v>0</v>
      </c>
      <c r="E12" s="3" t="e">
        <f t="shared" si="1"/>
        <v>#NUM!</v>
      </c>
      <c r="F12" s="3">
        <f t="shared" si="5"/>
        <v>0</v>
      </c>
      <c r="G12" s="32" t="str">
        <f t="shared" si="2"/>
        <v xml:space="preserve"> </v>
      </c>
      <c r="H12" s="36" t="e">
        <f t="shared" si="6"/>
        <v>#NUM!</v>
      </c>
      <c r="I12" s="34" t="e">
        <f t="shared" si="3"/>
        <v>#NUM!</v>
      </c>
      <c r="J12" s="5"/>
      <c r="K12" s="5"/>
      <c r="L12" s="5"/>
      <c r="M12" s="10">
        <f t="shared" si="4"/>
        <v>0</v>
      </c>
      <c r="N12" s="10"/>
      <c r="O12" s="10"/>
    </row>
    <row r="13" spans="1:15" x14ac:dyDescent="0.25">
      <c r="A13" s="11"/>
      <c r="B13" s="12"/>
      <c r="C13" s="12"/>
      <c r="D13" s="3">
        <f t="shared" si="0"/>
        <v>0</v>
      </c>
      <c r="E13" s="3" t="e">
        <f t="shared" si="1"/>
        <v>#NUM!</v>
      </c>
      <c r="F13" s="3">
        <f t="shared" si="5"/>
        <v>0</v>
      </c>
      <c r="G13" s="32" t="str">
        <f t="shared" si="2"/>
        <v xml:space="preserve"> </v>
      </c>
      <c r="H13" s="36" t="e">
        <f t="shared" si="6"/>
        <v>#NUM!</v>
      </c>
      <c r="I13" s="34" t="e">
        <f t="shared" si="3"/>
        <v>#NUM!</v>
      </c>
      <c r="J13" s="5"/>
      <c r="K13" s="5"/>
      <c r="L13" s="5"/>
      <c r="M13" s="10">
        <f t="shared" si="4"/>
        <v>0</v>
      </c>
      <c r="N13" s="10"/>
      <c r="O13" s="10"/>
    </row>
    <row r="14" spans="1:15" x14ac:dyDescent="0.25">
      <c r="A14" s="11"/>
      <c r="B14" s="12"/>
      <c r="C14" s="12"/>
      <c r="D14" s="3">
        <f t="shared" si="0"/>
        <v>0</v>
      </c>
      <c r="E14" s="3" t="e">
        <f t="shared" si="1"/>
        <v>#NUM!</v>
      </c>
      <c r="F14" s="3">
        <f t="shared" si="5"/>
        <v>0</v>
      </c>
      <c r="G14" s="32" t="str">
        <f t="shared" si="2"/>
        <v xml:space="preserve"> </v>
      </c>
      <c r="H14" s="36" t="e">
        <f t="shared" si="6"/>
        <v>#NUM!</v>
      </c>
      <c r="I14" s="34" t="e">
        <f t="shared" si="3"/>
        <v>#NUM!</v>
      </c>
      <c r="J14" s="5"/>
      <c r="K14" s="5"/>
      <c r="L14" s="5"/>
      <c r="M14" s="10">
        <f t="shared" si="4"/>
        <v>0</v>
      </c>
      <c r="N14" s="10"/>
      <c r="O14" s="10"/>
    </row>
    <row r="15" spans="1:15" x14ac:dyDescent="0.25">
      <c r="A15" s="11"/>
      <c r="B15" s="12"/>
      <c r="C15" s="12"/>
      <c r="D15" s="3">
        <f t="shared" si="0"/>
        <v>0</v>
      </c>
      <c r="E15" s="3" t="e">
        <f t="shared" si="1"/>
        <v>#NUM!</v>
      </c>
      <c r="F15" s="3">
        <f t="shared" si="5"/>
        <v>0</v>
      </c>
      <c r="G15" s="32" t="str">
        <f t="shared" si="2"/>
        <v xml:space="preserve"> </v>
      </c>
      <c r="H15" s="36" t="e">
        <f t="shared" si="6"/>
        <v>#NUM!</v>
      </c>
      <c r="I15" s="34" t="e">
        <f t="shared" si="3"/>
        <v>#NUM!</v>
      </c>
      <c r="J15" s="5"/>
      <c r="K15" s="5"/>
      <c r="L15" s="5"/>
      <c r="M15" s="10">
        <f t="shared" si="4"/>
        <v>0</v>
      </c>
      <c r="N15" s="10"/>
      <c r="O15" s="10"/>
    </row>
    <row r="16" spans="1:15" x14ac:dyDescent="0.25">
      <c r="A16" s="11"/>
      <c r="B16" s="12"/>
      <c r="C16" s="12"/>
      <c r="D16" s="3">
        <f t="shared" si="0"/>
        <v>0</v>
      </c>
      <c r="E16" s="3" t="e">
        <f t="shared" si="1"/>
        <v>#NUM!</v>
      </c>
      <c r="F16" s="3">
        <f t="shared" si="5"/>
        <v>0</v>
      </c>
      <c r="G16" s="32" t="str">
        <f t="shared" si="2"/>
        <v xml:space="preserve"> </v>
      </c>
      <c r="H16" s="36" t="e">
        <f t="shared" si="6"/>
        <v>#NUM!</v>
      </c>
      <c r="I16" s="34" t="e">
        <f t="shared" si="3"/>
        <v>#NUM!</v>
      </c>
      <c r="J16" s="5"/>
      <c r="K16" s="5"/>
      <c r="L16" s="5"/>
      <c r="M16" s="10">
        <f t="shared" si="4"/>
        <v>0</v>
      </c>
      <c r="N16" s="10"/>
      <c r="O16" s="10"/>
    </row>
    <row r="17" spans="1:15" x14ac:dyDescent="0.25">
      <c r="A17" s="11"/>
      <c r="B17" s="12"/>
      <c r="C17" s="12"/>
      <c r="D17" s="3">
        <f t="shared" si="0"/>
        <v>0</v>
      </c>
      <c r="E17" s="3" t="e">
        <f t="shared" si="1"/>
        <v>#NUM!</v>
      </c>
      <c r="F17" s="3">
        <f t="shared" si="5"/>
        <v>0</v>
      </c>
      <c r="G17" s="32" t="str">
        <f t="shared" si="2"/>
        <v xml:space="preserve"> </v>
      </c>
      <c r="H17" s="36" t="e">
        <f t="shared" si="6"/>
        <v>#NUM!</v>
      </c>
      <c r="I17" s="34" t="e">
        <f t="shared" si="3"/>
        <v>#NUM!</v>
      </c>
      <c r="J17" s="5"/>
      <c r="K17" s="5"/>
      <c r="L17" s="5"/>
      <c r="M17" s="10">
        <f t="shared" si="4"/>
        <v>0</v>
      </c>
      <c r="N17" s="10"/>
      <c r="O17" s="10"/>
    </row>
    <row r="18" spans="1:15" x14ac:dyDescent="0.25">
      <c r="A18" s="11"/>
      <c r="B18" s="12"/>
      <c r="C18" s="12"/>
      <c r="D18" s="3">
        <f t="shared" si="0"/>
        <v>0</v>
      </c>
      <c r="E18" s="3" t="e">
        <f t="shared" si="1"/>
        <v>#NUM!</v>
      </c>
      <c r="F18" s="3">
        <f t="shared" si="5"/>
        <v>0</v>
      </c>
      <c r="G18" s="32" t="str">
        <f t="shared" si="2"/>
        <v xml:space="preserve"> </v>
      </c>
      <c r="H18" s="36" t="e">
        <f t="shared" si="6"/>
        <v>#NUM!</v>
      </c>
      <c r="I18" s="34" t="e">
        <f t="shared" si="3"/>
        <v>#NUM!</v>
      </c>
      <c r="J18" s="5"/>
      <c r="K18" s="5"/>
      <c r="L18" s="5"/>
      <c r="M18" s="10">
        <f t="shared" si="4"/>
        <v>0</v>
      </c>
      <c r="N18" s="10"/>
      <c r="O18" s="10"/>
    </row>
    <row r="19" spans="1:15" x14ac:dyDescent="0.25">
      <c r="A19" s="11"/>
      <c r="B19" s="12"/>
      <c r="C19" s="12"/>
      <c r="D19" s="3">
        <f t="shared" si="0"/>
        <v>0</v>
      </c>
      <c r="E19" s="3" t="e">
        <f t="shared" si="1"/>
        <v>#NUM!</v>
      </c>
      <c r="F19" s="3">
        <f t="shared" si="5"/>
        <v>0</v>
      </c>
      <c r="G19" s="32" t="str">
        <f t="shared" si="2"/>
        <v xml:space="preserve"> </v>
      </c>
      <c r="H19" s="36" t="e">
        <f t="shared" si="6"/>
        <v>#NUM!</v>
      </c>
      <c r="I19" s="34" t="e">
        <f t="shared" si="3"/>
        <v>#NUM!</v>
      </c>
      <c r="J19" s="5"/>
      <c r="K19" s="5"/>
      <c r="L19" s="5"/>
      <c r="M19" s="10">
        <f t="shared" si="4"/>
        <v>0</v>
      </c>
      <c r="N19" s="10"/>
      <c r="O19" s="10"/>
    </row>
    <row r="20" spans="1:15" x14ac:dyDescent="0.25">
      <c r="A20" s="11"/>
      <c r="B20" s="12"/>
      <c r="C20" s="12"/>
      <c r="D20" s="3">
        <f t="shared" si="0"/>
        <v>0</v>
      </c>
      <c r="E20" s="3" t="e">
        <f t="shared" si="1"/>
        <v>#NUM!</v>
      </c>
      <c r="F20" s="3">
        <f t="shared" si="5"/>
        <v>0</v>
      </c>
      <c r="G20" s="32" t="str">
        <f t="shared" si="2"/>
        <v xml:space="preserve"> </v>
      </c>
      <c r="H20" s="36" t="e">
        <f t="shared" si="6"/>
        <v>#NUM!</v>
      </c>
      <c r="I20" s="34" t="e">
        <f t="shared" si="3"/>
        <v>#NUM!</v>
      </c>
      <c r="J20" s="5"/>
      <c r="K20" s="5"/>
      <c r="L20" s="5"/>
      <c r="M20" s="10">
        <f t="shared" si="4"/>
        <v>0</v>
      </c>
      <c r="N20" s="10"/>
      <c r="O20" s="10"/>
    </row>
    <row r="21" spans="1:15" x14ac:dyDescent="0.25">
      <c r="A21" s="11"/>
      <c r="B21" s="12"/>
      <c r="C21" s="12"/>
      <c r="D21" s="3">
        <f t="shared" si="0"/>
        <v>0</v>
      </c>
      <c r="E21" s="3" t="e">
        <f t="shared" si="1"/>
        <v>#NUM!</v>
      </c>
      <c r="F21" s="3">
        <f t="shared" si="5"/>
        <v>0</v>
      </c>
      <c r="G21" s="32" t="str">
        <f t="shared" si="2"/>
        <v xml:space="preserve"> </v>
      </c>
      <c r="H21" s="36" t="e">
        <f t="shared" si="6"/>
        <v>#NUM!</v>
      </c>
      <c r="I21" s="34" t="e">
        <f t="shared" si="3"/>
        <v>#NUM!</v>
      </c>
      <c r="J21" s="5"/>
      <c r="K21" s="5"/>
      <c r="L21" s="5"/>
      <c r="M21" s="10">
        <f t="shared" si="4"/>
        <v>0</v>
      </c>
      <c r="N21" s="10"/>
      <c r="O21" s="10"/>
    </row>
    <row r="22" spans="1:15" x14ac:dyDescent="0.25">
      <c r="A22" s="11"/>
      <c r="B22" s="12"/>
      <c r="C22" s="12"/>
      <c r="D22" s="3">
        <f t="shared" si="0"/>
        <v>0</v>
      </c>
      <c r="E22" s="3" t="e">
        <f t="shared" si="1"/>
        <v>#NUM!</v>
      </c>
      <c r="F22" s="3">
        <f t="shared" si="5"/>
        <v>0</v>
      </c>
      <c r="G22" s="32" t="str">
        <f t="shared" si="2"/>
        <v xml:space="preserve"> </v>
      </c>
      <c r="H22" s="36" t="e">
        <f t="shared" si="6"/>
        <v>#NUM!</v>
      </c>
      <c r="I22" s="34" t="e">
        <f t="shared" si="3"/>
        <v>#NUM!</v>
      </c>
      <c r="J22" s="5"/>
      <c r="K22" s="5"/>
      <c r="L22" s="5"/>
      <c r="M22" s="10">
        <f t="shared" si="4"/>
        <v>0</v>
      </c>
      <c r="N22" s="10"/>
      <c r="O22" s="10"/>
    </row>
    <row r="23" spans="1:15" x14ac:dyDescent="0.25">
      <c r="A23" s="11"/>
      <c r="B23" s="12"/>
      <c r="C23" s="12"/>
      <c r="D23" s="3">
        <f t="shared" si="0"/>
        <v>0</v>
      </c>
      <c r="E23" s="3" t="e">
        <f t="shared" si="1"/>
        <v>#NUM!</v>
      </c>
      <c r="F23" s="3">
        <f t="shared" si="5"/>
        <v>0</v>
      </c>
      <c r="G23" s="32" t="str">
        <f t="shared" si="2"/>
        <v xml:space="preserve"> </v>
      </c>
      <c r="H23" s="36" t="e">
        <f t="shared" si="6"/>
        <v>#NUM!</v>
      </c>
      <c r="I23" s="34" t="e">
        <f t="shared" si="3"/>
        <v>#NUM!</v>
      </c>
      <c r="J23" s="5"/>
      <c r="K23" s="5"/>
      <c r="L23" s="5"/>
      <c r="M23" s="10">
        <f t="shared" si="4"/>
        <v>0</v>
      </c>
      <c r="N23" s="10"/>
      <c r="O23" s="10"/>
    </row>
    <row r="24" spans="1:15" x14ac:dyDescent="0.25">
      <c r="A24" s="11"/>
      <c r="B24" s="12"/>
      <c r="C24" s="12"/>
      <c r="D24" s="3">
        <f t="shared" si="0"/>
        <v>0</v>
      </c>
      <c r="E24" s="3" t="e">
        <f t="shared" si="1"/>
        <v>#NUM!</v>
      </c>
      <c r="F24" s="3">
        <f t="shared" si="5"/>
        <v>0</v>
      </c>
      <c r="G24" s="32" t="str">
        <f t="shared" si="2"/>
        <v xml:space="preserve"> </v>
      </c>
      <c r="H24" s="36" t="e">
        <f t="shared" si="6"/>
        <v>#NUM!</v>
      </c>
      <c r="I24" s="34" t="e">
        <f t="shared" si="3"/>
        <v>#NUM!</v>
      </c>
      <c r="J24" s="5"/>
      <c r="K24" s="5"/>
      <c r="L24" s="5"/>
      <c r="M24" s="10">
        <f t="shared" si="4"/>
        <v>0</v>
      </c>
      <c r="N24" s="10"/>
      <c r="O24" s="10"/>
    </row>
    <row r="25" spans="1:15" x14ac:dyDescent="0.25">
      <c r="A25" s="11"/>
      <c r="B25" s="12"/>
      <c r="C25" s="12"/>
      <c r="D25" s="3">
        <f t="shared" si="0"/>
        <v>0</v>
      </c>
      <c r="E25" s="3" t="e">
        <f t="shared" si="1"/>
        <v>#NUM!</v>
      </c>
      <c r="F25" s="3">
        <f t="shared" si="5"/>
        <v>0</v>
      </c>
      <c r="G25" s="32" t="str">
        <f t="shared" si="2"/>
        <v xml:space="preserve"> </v>
      </c>
      <c r="H25" s="36" t="e">
        <f t="shared" si="6"/>
        <v>#NUM!</v>
      </c>
      <c r="I25" s="34" t="e">
        <f t="shared" si="3"/>
        <v>#NUM!</v>
      </c>
      <c r="J25" s="5"/>
      <c r="K25" s="5"/>
      <c r="L25" s="5"/>
      <c r="M25" s="10">
        <f t="shared" si="4"/>
        <v>0</v>
      </c>
      <c r="N25" s="10"/>
      <c r="O25" s="10"/>
    </row>
    <row r="26" spans="1:15" x14ac:dyDescent="0.25">
      <c r="A26" s="11"/>
      <c r="B26" s="12"/>
      <c r="C26" s="12"/>
      <c r="D26" s="3">
        <f t="shared" si="0"/>
        <v>0</v>
      </c>
      <c r="E26" s="3" t="e">
        <f t="shared" si="1"/>
        <v>#NUM!</v>
      </c>
      <c r="F26" s="3">
        <f t="shared" si="5"/>
        <v>0</v>
      </c>
      <c r="G26" s="32" t="str">
        <f t="shared" si="2"/>
        <v xml:space="preserve"> </v>
      </c>
      <c r="H26" s="36" t="e">
        <f t="shared" si="6"/>
        <v>#NUM!</v>
      </c>
      <c r="I26" s="34" t="e">
        <f t="shared" si="3"/>
        <v>#NUM!</v>
      </c>
      <c r="J26" s="5"/>
      <c r="K26" s="5"/>
      <c r="L26" s="5"/>
      <c r="M26" s="10">
        <f t="shared" si="4"/>
        <v>0</v>
      </c>
      <c r="N26" s="10"/>
      <c r="O26" s="10"/>
    </row>
    <row r="27" spans="1:15" x14ac:dyDescent="0.25">
      <c r="A27" s="11"/>
      <c r="B27" s="12"/>
      <c r="C27" s="12"/>
      <c r="D27" s="3">
        <f t="shared" si="0"/>
        <v>0</v>
      </c>
      <c r="E27" s="3" t="e">
        <f t="shared" si="1"/>
        <v>#NUM!</v>
      </c>
      <c r="F27" s="3">
        <f t="shared" si="5"/>
        <v>0</v>
      </c>
      <c r="G27" s="32" t="str">
        <f t="shared" si="2"/>
        <v xml:space="preserve"> </v>
      </c>
      <c r="H27" s="36" t="e">
        <f t="shared" si="6"/>
        <v>#NUM!</v>
      </c>
      <c r="I27" s="34" t="e">
        <f t="shared" si="3"/>
        <v>#NUM!</v>
      </c>
      <c r="J27" s="5"/>
      <c r="K27" s="5"/>
      <c r="L27" s="5"/>
      <c r="M27" s="10">
        <f t="shared" si="4"/>
        <v>0</v>
      </c>
      <c r="N27" s="10"/>
      <c r="O27" s="10"/>
    </row>
    <row r="28" spans="1:15" x14ac:dyDescent="0.25">
      <c r="A28" s="11"/>
      <c r="B28" s="12"/>
      <c r="C28" s="12"/>
      <c r="D28" s="3">
        <f t="shared" si="0"/>
        <v>0</v>
      </c>
      <c r="E28" s="3" t="e">
        <f t="shared" si="1"/>
        <v>#NUM!</v>
      </c>
      <c r="F28" s="3">
        <f t="shared" si="5"/>
        <v>0</v>
      </c>
      <c r="G28" s="32" t="str">
        <f t="shared" si="2"/>
        <v xml:space="preserve"> </v>
      </c>
      <c r="H28" s="36" t="e">
        <f t="shared" si="6"/>
        <v>#NUM!</v>
      </c>
      <c r="I28" s="34" t="e">
        <f t="shared" si="3"/>
        <v>#NUM!</v>
      </c>
      <c r="J28" s="5"/>
      <c r="K28" s="5"/>
      <c r="L28" s="5"/>
      <c r="M28" s="10">
        <f t="shared" si="4"/>
        <v>0</v>
      </c>
      <c r="N28" s="10"/>
      <c r="O28" s="10"/>
    </row>
    <row r="29" spans="1:15" x14ac:dyDescent="0.25">
      <c r="A29" s="11"/>
      <c r="B29" s="12"/>
      <c r="C29" s="12"/>
      <c r="D29" s="3">
        <f t="shared" si="0"/>
        <v>0</v>
      </c>
      <c r="E29" s="3" t="e">
        <f t="shared" si="1"/>
        <v>#NUM!</v>
      </c>
      <c r="F29" s="3">
        <f t="shared" si="5"/>
        <v>0</v>
      </c>
      <c r="G29" s="32" t="str">
        <f t="shared" si="2"/>
        <v xml:space="preserve"> </v>
      </c>
      <c r="H29" s="36" t="e">
        <f t="shared" si="6"/>
        <v>#NUM!</v>
      </c>
      <c r="I29" s="34" t="e">
        <f t="shared" si="3"/>
        <v>#NUM!</v>
      </c>
      <c r="J29" s="5"/>
      <c r="K29" s="5"/>
      <c r="L29" s="5"/>
      <c r="M29" s="10">
        <f t="shared" si="4"/>
        <v>0</v>
      </c>
      <c r="N29" s="10"/>
      <c r="O29" s="10"/>
    </row>
    <row r="30" spans="1:15" x14ac:dyDescent="0.25">
      <c r="A30" s="11"/>
      <c r="B30" s="12"/>
      <c r="C30" s="12"/>
      <c r="D30" s="3">
        <f t="shared" si="0"/>
        <v>0</v>
      </c>
      <c r="E30" s="3" t="e">
        <f t="shared" si="1"/>
        <v>#NUM!</v>
      </c>
      <c r="F30" s="3">
        <f t="shared" si="5"/>
        <v>0</v>
      </c>
      <c r="G30" s="32" t="str">
        <f t="shared" si="2"/>
        <v xml:space="preserve"> </v>
      </c>
      <c r="H30" s="36" t="e">
        <f t="shared" si="6"/>
        <v>#NUM!</v>
      </c>
      <c r="I30" s="34" t="e">
        <f t="shared" si="3"/>
        <v>#NUM!</v>
      </c>
      <c r="J30" s="5"/>
      <c r="K30" s="5"/>
      <c r="L30" s="5"/>
      <c r="M30" s="10">
        <f t="shared" si="4"/>
        <v>0</v>
      </c>
      <c r="N30" s="10"/>
      <c r="O30" s="10"/>
    </row>
    <row r="31" spans="1:15" x14ac:dyDescent="0.25">
      <c r="A31" s="11"/>
      <c r="B31" s="12"/>
      <c r="C31" s="12"/>
      <c r="D31" s="3">
        <f t="shared" si="0"/>
        <v>0</v>
      </c>
      <c r="E31" s="3" t="e">
        <f t="shared" si="1"/>
        <v>#NUM!</v>
      </c>
      <c r="F31" s="3">
        <f t="shared" si="5"/>
        <v>0</v>
      </c>
      <c r="G31" s="32" t="str">
        <f t="shared" si="2"/>
        <v xml:space="preserve"> </v>
      </c>
      <c r="H31" s="36" t="e">
        <f t="shared" si="6"/>
        <v>#NUM!</v>
      </c>
      <c r="I31" s="34" t="e">
        <f t="shared" si="3"/>
        <v>#NUM!</v>
      </c>
      <c r="J31" s="5"/>
      <c r="K31" s="5"/>
      <c r="L31" s="5"/>
      <c r="M31" s="10">
        <f t="shared" si="4"/>
        <v>0</v>
      </c>
      <c r="N31" s="10"/>
      <c r="O31" s="10"/>
    </row>
    <row r="32" spans="1:15" x14ac:dyDescent="0.25">
      <c r="A32" s="11"/>
      <c r="B32" s="12"/>
      <c r="C32" s="12"/>
      <c r="D32" s="3">
        <f t="shared" si="0"/>
        <v>0</v>
      </c>
      <c r="E32" s="3" t="e">
        <f t="shared" si="1"/>
        <v>#NUM!</v>
      </c>
      <c r="F32" s="3">
        <f t="shared" si="5"/>
        <v>0</v>
      </c>
      <c r="G32" s="32" t="str">
        <f t="shared" si="2"/>
        <v xml:space="preserve"> </v>
      </c>
      <c r="H32" s="36" t="e">
        <f t="shared" si="6"/>
        <v>#NUM!</v>
      </c>
      <c r="I32" s="34" t="e">
        <f t="shared" si="3"/>
        <v>#NUM!</v>
      </c>
      <c r="J32" s="5"/>
      <c r="K32" s="5"/>
      <c r="L32" s="5"/>
      <c r="M32" s="10">
        <f t="shared" si="4"/>
        <v>0</v>
      </c>
      <c r="N32" s="10"/>
      <c r="O32" s="10"/>
    </row>
    <row r="33" spans="1:15" x14ac:dyDescent="0.25">
      <c r="A33" s="11"/>
      <c r="B33" s="12"/>
      <c r="C33" s="12"/>
      <c r="D33" s="3">
        <f t="shared" si="0"/>
        <v>0</v>
      </c>
      <c r="E33" s="3" t="e">
        <f t="shared" ref="E33:E35" si="7">IF(B33&gt;F$3, -0.01, (C33*$D$3))</f>
        <v>#NUM!</v>
      </c>
      <c r="F33" s="3">
        <f t="shared" si="5"/>
        <v>0</v>
      </c>
      <c r="G33" s="32" t="str">
        <f t="shared" si="2"/>
        <v xml:space="preserve"> </v>
      </c>
      <c r="H33" s="36" t="e">
        <f t="shared" si="6"/>
        <v>#NUM!</v>
      </c>
      <c r="I33" s="34" t="e">
        <f t="shared" si="3"/>
        <v>#NUM!</v>
      </c>
      <c r="J33" s="5"/>
      <c r="K33" s="5"/>
      <c r="L33" s="5"/>
      <c r="M33" s="10">
        <f t="shared" si="4"/>
        <v>0</v>
      </c>
      <c r="N33" s="10"/>
      <c r="O33" s="10"/>
    </row>
    <row r="34" spans="1:15" x14ac:dyDescent="0.25">
      <c r="A34" s="11"/>
      <c r="B34" s="12"/>
      <c r="C34" s="12"/>
      <c r="D34" s="3">
        <f t="shared" si="0"/>
        <v>0</v>
      </c>
      <c r="E34" s="3" t="e">
        <f t="shared" si="7"/>
        <v>#NUM!</v>
      </c>
      <c r="F34" s="3">
        <f t="shared" si="5"/>
        <v>0</v>
      </c>
      <c r="G34" s="32" t="str">
        <f t="shared" si="2"/>
        <v xml:space="preserve"> </v>
      </c>
      <c r="H34" s="36" t="e">
        <f t="shared" si="6"/>
        <v>#NUM!</v>
      </c>
      <c r="I34" s="34" t="e">
        <f t="shared" si="3"/>
        <v>#NUM!</v>
      </c>
      <c r="J34" s="5"/>
      <c r="K34" s="5"/>
      <c r="L34" s="5"/>
      <c r="M34" s="10">
        <f t="shared" si="4"/>
        <v>0</v>
      </c>
      <c r="N34" s="10"/>
      <c r="O34" s="10"/>
    </row>
    <row r="35" spans="1:15" x14ac:dyDescent="0.25">
      <c r="A35" s="11"/>
      <c r="B35" s="12"/>
      <c r="C35" s="12"/>
      <c r="D35" s="3">
        <f t="shared" si="0"/>
        <v>0</v>
      </c>
      <c r="E35" s="3" t="e">
        <f t="shared" si="7"/>
        <v>#NUM!</v>
      </c>
      <c r="F35" s="3">
        <f t="shared" si="5"/>
        <v>0</v>
      </c>
      <c r="G35" s="32" t="str">
        <f t="shared" si="2"/>
        <v xml:space="preserve"> </v>
      </c>
      <c r="H35" s="36" t="e">
        <f t="shared" si="6"/>
        <v>#NUM!</v>
      </c>
      <c r="I35" s="34" t="e">
        <f t="shared" si="3"/>
        <v>#NUM!</v>
      </c>
      <c r="J35" s="5"/>
      <c r="K35" s="5"/>
      <c r="L35" s="5"/>
      <c r="M35" s="10">
        <f t="shared" si="4"/>
        <v>0</v>
      </c>
      <c r="N35" s="10"/>
      <c r="O35" s="10"/>
    </row>
    <row r="36" spans="1:15" x14ac:dyDescent="0.25">
      <c r="A36" s="7"/>
      <c r="B36" s="4"/>
      <c r="C36" s="4"/>
      <c r="D36" s="4"/>
      <c r="E36" s="4"/>
      <c r="F36" s="4"/>
      <c r="G36" s="8"/>
      <c r="H36" s="5"/>
      <c r="I36" s="5"/>
      <c r="J36" s="5"/>
      <c r="K36" s="5"/>
      <c r="L36" s="5"/>
      <c r="M36" s="10">
        <f t="shared" si="4"/>
        <v>0</v>
      </c>
      <c r="N36" s="10"/>
      <c r="O36" s="10"/>
    </row>
    <row r="37" spans="1:15" x14ac:dyDescent="0.25">
      <c r="A37" s="7"/>
      <c r="B37" s="4"/>
      <c r="C37" s="4"/>
      <c r="D37" s="4"/>
      <c r="E37" s="4"/>
      <c r="F37" s="4"/>
      <c r="G37" s="8"/>
      <c r="H37" s="5"/>
      <c r="I37" s="5"/>
      <c r="J37" s="5"/>
      <c r="K37" s="5"/>
      <c r="L37" s="5"/>
      <c r="M37" s="10">
        <f t="shared" si="4"/>
        <v>0</v>
      </c>
      <c r="N37" s="10"/>
      <c r="O37" s="10"/>
    </row>
    <row r="38" spans="1:15" x14ac:dyDescent="0.25">
      <c r="A38" s="7"/>
      <c r="B38" s="4"/>
      <c r="C38" s="4"/>
      <c r="D38" s="4"/>
      <c r="E38" s="4"/>
      <c r="F38" s="4"/>
      <c r="G38" s="8"/>
      <c r="H38" s="5"/>
      <c r="I38" s="5"/>
      <c r="J38" s="5"/>
      <c r="K38" s="5"/>
      <c r="L38" s="5"/>
      <c r="M38" s="10">
        <f t="shared" si="4"/>
        <v>0</v>
      </c>
      <c r="N38" s="10"/>
      <c r="O38" s="10"/>
    </row>
    <row r="39" spans="1:1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</sheetData>
  <sheetProtection password="C660" sheet="1" objects="1" scenarios="1"/>
  <mergeCells count="1">
    <mergeCell ref="M4:O4"/>
  </mergeCells>
  <pageMargins left="0.25" right="0.25" top="0.75" bottom="0.75" header="0.3" footer="0.3"/>
  <pageSetup scale="77" orientation="portrait" horizontalDpi="4294967293" verticalDpi="4294967293" r:id="rId1"/>
  <ignoredErrors>
    <ignoredError sqref="E6:E35 H6:I3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ITB Cost Scoring</vt:lpstr>
      <vt:lpstr>RFP Cost Scoring</vt:lpstr>
      <vt:lpstr>'ITB Cost Scoring'!Print_Area</vt:lpstr>
      <vt:lpstr>'RFP Cost Scoring'!Print_Area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Familyroom</dc:creator>
  <cp:lastModifiedBy>Doss, Angela (Finance - Purchasing)</cp:lastModifiedBy>
  <cp:lastPrinted>2013-04-02T18:13:48Z</cp:lastPrinted>
  <dcterms:created xsi:type="dcterms:W3CDTF">2013-03-27T00:10:59Z</dcterms:created>
  <dcterms:modified xsi:type="dcterms:W3CDTF">2015-10-07T16:36:01Z</dcterms:modified>
</cp:coreProperties>
</file>